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e24\AC\Temp\"/>
    </mc:Choice>
  </mc:AlternateContent>
  <xr:revisionPtr revIDLastSave="0" documentId="8_{EAA4908D-DBC6-4FA7-809C-C796ECC57D2A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Current Year Budge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2" l="1"/>
  <c r="G42" i="2"/>
  <c r="H42" i="2"/>
  <c r="I42" i="2"/>
  <c r="J42" i="2"/>
  <c r="K42" i="2"/>
  <c r="L42" i="2"/>
  <c r="M42" i="2"/>
  <c r="N42" i="2"/>
  <c r="O42" i="2"/>
  <c r="E42" i="2"/>
  <c r="D42" i="2"/>
  <c r="D43" i="2"/>
  <c r="E29" i="2"/>
  <c r="F29" i="2"/>
  <c r="F27" i="2"/>
  <c r="G29" i="2"/>
  <c r="H29" i="2"/>
  <c r="I29" i="2"/>
  <c r="J29" i="2"/>
  <c r="K29" i="2"/>
  <c r="L29" i="2"/>
  <c r="M29" i="2"/>
  <c r="N29" i="2"/>
  <c r="O29" i="2"/>
  <c r="D29" i="2"/>
  <c r="D27" i="2"/>
  <c r="C27" i="2"/>
  <c r="C18" i="2"/>
  <c r="C8" i="2"/>
  <c r="C7" i="2"/>
  <c r="E18" i="2"/>
  <c r="L18" i="2"/>
  <c r="D18" i="2"/>
  <c r="D7" i="2"/>
  <c r="K18" i="2"/>
  <c r="F18" i="2"/>
  <c r="I18" i="2"/>
  <c r="H18" i="2"/>
  <c r="H7" i="2"/>
  <c r="J18" i="2"/>
  <c r="J7" i="2"/>
  <c r="G18" i="2"/>
  <c r="P12" i="2"/>
  <c r="E27" i="2"/>
  <c r="F8" i="2"/>
  <c r="F7" i="2"/>
  <c r="D8" i="2"/>
  <c r="E8" i="2"/>
  <c r="G8" i="2"/>
  <c r="G7" i="2"/>
  <c r="H8" i="2"/>
  <c r="I8" i="2"/>
  <c r="J8" i="2"/>
  <c r="K8" i="2"/>
  <c r="L8" i="2"/>
  <c r="L7" i="2"/>
  <c r="I7" i="2"/>
  <c r="F41" i="2"/>
  <c r="G27" i="2"/>
  <c r="D41" i="2"/>
  <c r="E7" i="2"/>
  <c r="C42" i="2"/>
  <c r="C43" i="2"/>
  <c r="N8" i="2"/>
  <c r="P36" i="2"/>
  <c r="P23" i="2"/>
  <c r="M8" i="2"/>
  <c r="P25" i="2"/>
  <c r="P32" i="2"/>
  <c r="O18" i="2"/>
  <c r="P13" i="2"/>
  <c r="P14" i="2"/>
  <c r="P9" i="2"/>
  <c r="C41" i="2"/>
  <c r="P15" i="2"/>
  <c r="P37" i="2"/>
  <c r="P19" i="2"/>
  <c r="P24" i="2"/>
  <c r="N18" i="2"/>
  <c r="N7" i="2"/>
  <c r="P30" i="2"/>
  <c r="P34" i="2"/>
  <c r="P21" i="2"/>
  <c r="P39" i="2"/>
  <c r="O8" i="2"/>
  <c r="P35" i="2"/>
  <c r="P10" i="2"/>
  <c r="P31" i="2"/>
  <c r="P16" i="2"/>
  <c r="P20" i="2"/>
  <c r="P11" i="2"/>
  <c r="P28" i="2"/>
  <c r="P33" i="2"/>
  <c r="P22" i="2"/>
  <c r="M18" i="2"/>
  <c r="P38" i="2"/>
  <c r="E41" i="2"/>
  <c r="G41" i="2"/>
  <c r="K7" i="2"/>
  <c r="H27" i="2"/>
  <c r="H41" i="2"/>
  <c r="M7" i="2"/>
  <c r="P18" i="2"/>
  <c r="P8" i="2"/>
  <c r="O7" i="2"/>
  <c r="E43" i="2"/>
  <c r="P7" i="2"/>
  <c r="I27" i="2"/>
  <c r="I41" i="2"/>
  <c r="F43" i="2"/>
  <c r="J27" i="2"/>
  <c r="J41" i="2"/>
  <c r="G43" i="2"/>
  <c r="K27" i="2"/>
  <c r="K41" i="2"/>
  <c r="H43" i="2"/>
  <c r="L27" i="2"/>
  <c r="L41" i="2"/>
  <c r="I43" i="2"/>
  <c r="M27" i="2"/>
  <c r="M41" i="2"/>
  <c r="J43" i="2"/>
  <c r="N27" i="2"/>
  <c r="N41" i="2"/>
  <c r="K43" i="2"/>
  <c r="O27" i="2"/>
  <c r="O41" i="2"/>
  <c r="P29" i="2"/>
  <c r="P27" i="2"/>
  <c r="L43" i="2"/>
  <c r="P41" i="2"/>
  <c r="M43" i="2"/>
  <c r="N43" i="2"/>
  <c r="O43" i="2"/>
</calcChain>
</file>

<file path=xl/sharedStrings.xml><?xml version="1.0" encoding="utf-8"?>
<sst xmlns="http://schemas.openxmlformats.org/spreadsheetml/2006/main" count="56" uniqueCount="56">
  <si>
    <t>Organization Name:</t>
  </si>
  <si>
    <t xml:space="preserve">Provided by </t>
  </si>
  <si>
    <t>This Year's Budget</t>
  </si>
  <si>
    <t xml:space="preserve">Note: Enter Total Budget and it will autofill using last year's seasonality. </t>
  </si>
  <si>
    <t>Starting Operating Cash Balance</t>
  </si>
  <si>
    <t>(this is to help you with projecting out months of cash on hand)</t>
  </si>
  <si>
    <t>Annual Budget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</si>
  <si>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</si>
  <si>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</si>
  <si>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</si>
  <si>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</si>
  <si>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</si>
  <si>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</si>
  <si>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</si>
  <si>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</si>
  <si>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</si>
  <si>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</si>
  <si>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</si>
  <si>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</si>
  <si>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Year</t>
  </si>
  <si>
    <t>Income</t>
  </si>
  <si>
    <t>Contributed Support</t>
  </si>
  <si>
    <t xml:space="preserve">     Federal Gov't Grants</t>
  </si>
  <si>
    <t xml:space="preserve">     State Gov't Grants</t>
  </si>
  <si>
    <t xml:space="preserve">     Local Gov't Grants</t>
  </si>
  <si>
    <t xml:space="preserve">     Individual Gifts</t>
  </si>
  <si>
    <t xml:space="preserve">     Memberships</t>
  </si>
  <si>
    <t xml:space="preserve">     Bequests</t>
  </si>
  <si>
    <t xml:space="preserve">     Corporate/Foundation Grants</t>
  </si>
  <si>
    <r>
      <t xml:space="preserve">Events Gross Income </t>
    </r>
    <r>
      <rPr>
        <sz val="9"/>
        <color indexed="8"/>
        <rFont val="Calibri"/>
        <family val="2"/>
      </rPr>
      <t>(incl. sponsorships)</t>
    </r>
    <r>
      <rPr>
        <sz val="11"/>
        <color indexed="8"/>
        <rFont val="Calibri"/>
        <family val="2"/>
      </rPr>
      <t>*</t>
    </r>
  </si>
  <si>
    <t>Earned Revenue</t>
  </si>
  <si>
    <t xml:space="preserve">     Federal Gov't Contracts</t>
  </si>
  <si>
    <t xml:space="preserve">     State Gov't Contracts</t>
  </si>
  <si>
    <t xml:space="preserve">     Local Gov't Contracts</t>
  </si>
  <si>
    <t xml:space="preserve">     Program 1 Fees*</t>
  </si>
  <si>
    <t xml:space="preserve">     Program 2 Fees*</t>
  </si>
  <si>
    <t xml:space="preserve">     Investment Income</t>
  </si>
  <si>
    <t xml:space="preserve">     Other Income </t>
  </si>
  <si>
    <t>Expenses</t>
  </si>
  <si>
    <t>Staff Wages/Benefits</t>
  </si>
  <si>
    <t>Lease/Facility Expenses</t>
  </si>
  <si>
    <t>Professional Services</t>
  </si>
  <si>
    <t>Marketing/Advertising</t>
  </si>
  <si>
    <t>Program 1*</t>
  </si>
  <si>
    <t>Program 2*</t>
  </si>
  <si>
    <t>Event Expenses</t>
  </si>
  <si>
    <t>Other Fundraising Expenses</t>
  </si>
  <si>
    <t>Other Administrative</t>
  </si>
  <si>
    <t>Loan Payments</t>
  </si>
  <si>
    <r>
      <t xml:space="preserve">Credit Card Payment </t>
    </r>
    <r>
      <rPr>
        <sz val="8"/>
        <color indexed="8"/>
        <rFont val="Calibri"/>
        <family val="2"/>
      </rPr>
      <t>(unless included in other expense categories)</t>
    </r>
  </si>
  <si>
    <t>Other Expenses</t>
  </si>
  <si>
    <t>Net Revenue</t>
  </si>
  <si>
    <t>Available Cash on Hand</t>
  </si>
  <si>
    <t>Avg Months of Cash Avail.</t>
  </si>
  <si>
    <t>*Insert additional programs or events needed if your track them or you can combine into one line</t>
  </si>
  <si>
    <r>
      <rPr>
        <b/>
        <sz val="14"/>
        <color indexed="8"/>
        <rFont val="Calibri"/>
        <family val="2"/>
      </rPr>
      <t>Comments</t>
    </r>
    <r>
      <rPr>
        <b/>
        <sz val="11"/>
        <color indexed="8"/>
        <rFont val="Calibri"/>
        <family val="2"/>
      </rPr>
      <t xml:space="preserve"> (use this section to explain any unusual expense/revenues that may not be repeated in future years)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</si>
</sst>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&quot;$&quot;* #,##0.0_);_(&quot;$&quot;* \(#,##0.0\);_(&quot;$&quot;* &quot;-&quot;??_);_(@_)"/>
  </numFmts>
  <fonts count="18">
    <font>
      <sz val="11"/>
      <color indexed="8"/>
      <name val="Calibri"/>
    </font>
    <font>
      <sz val="11"/>
      <color indexed="14"/>
      <name val="Calibri"/>
    </font>
    <font>
      <sz val="11"/>
      <color indexed="8"/>
      <name val="Calibri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13"/>
      <name val="Calibri"/>
      <family val="2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sz val="8"/>
      <name val="Calibri"/>
    </font>
    <font>
      <i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 applyBorder="1"/>
    <xf numFmtId="49" fontId="0" fillId="2" borderId="0" xfId="0" applyNumberFormat="1" applyFill="1" applyBorder="1"/>
    <xf numFmtId="0" fontId="0" fillId="2" borderId="1" xfId="0" applyFill="1" applyBorder="1"/>
    <xf numFmtId="0" fontId="0" fillId="0" borderId="0" xfId="0" applyFill="1" applyBorder="1"/>
    <xf numFmtId="0" fontId="7" fillId="2" borderId="0" xfId="0" applyFont="1" applyFill="1" applyBorder="1"/>
    <xf numFmtId="0" fontId="0" fillId="0" borderId="0" xfId="0" applyNumberFormat="1" applyBorder="1"/>
    <xf numFmtId="164" fontId="2" fillId="3" borderId="1" xfId="2" applyNumberFormat="1" applyFont="1" applyFill="1" applyBorder="1" applyAlignment="1"/>
    <xf numFmtId="0" fontId="7" fillId="0" borderId="0" xfId="0" applyFont="1" applyBorder="1"/>
    <xf numFmtId="0" fontId="0" fillId="0" borderId="0" xfId="0" applyBorder="1"/>
    <xf numFmtId="0" fontId="1" fillId="0" borderId="0" xfId="0" applyFont="1" applyBorder="1"/>
    <xf numFmtId="49" fontId="0" fillId="3" borderId="0" xfId="0" applyNumberFormat="1" applyFill="1" applyBorder="1"/>
    <xf numFmtId="49" fontId="0" fillId="0" borderId="0" xfId="0" applyNumberFormat="1" applyBorder="1"/>
    <xf numFmtId="49" fontId="4" fillId="0" borderId="0" xfId="0" applyNumberFormat="1" applyFont="1" applyBorder="1"/>
    <xf numFmtId="0" fontId="9" fillId="0" borderId="0" xfId="0" quotePrefix="1" applyNumberFormat="1" applyFont="1" applyBorder="1"/>
    <xf numFmtId="49" fontId="5" fillId="4" borderId="2" xfId="0" applyNumberFormat="1" applyFont="1" applyFill="1" applyBorder="1"/>
    <xf numFmtId="0" fontId="5" fillId="4" borderId="3" xfId="0" applyFont="1" applyFill="1" applyBorder="1"/>
    <xf numFmtId="0" fontId="0" fillId="0" borderId="4" xfId="0" applyBorder="1"/>
    <xf numFmtId="0" fontId="0" fillId="2" borderId="5" xfId="0" applyFill="1" applyBorder="1"/>
    <xf numFmtId="49" fontId="0" fillId="2" borderId="6" xfId="0" applyNumberFormat="1" applyFill="1" applyBorder="1"/>
    <xf numFmtId="164" fontId="0" fillId="2" borderId="1" xfId="2" applyNumberFormat="1" applyFont="1" applyFill="1" applyBorder="1" applyAlignment="1"/>
    <xf numFmtId="0" fontId="0" fillId="0" borderId="0" xfId="0" applyNumberForma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/>
    <xf numFmtId="49" fontId="0" fillId="3" borderId="7" xfId="0" applyNumberFormat="1" applyFill="1" applyBorder="1"/>
    <xf numFmtId="49" fontId="0" fillId="0" borderId="7" xfId="0" applyNumberFormat="1" applyBorder="1"/>
    <xf numFmtId="49" fontId="0" fillId="2" borderId="7" xfId="0" applyNumberFormat="1" applyFill="1" applyBorder="1"/>
    <xf numFmtId="49" fontId="0" fillId="2" borderId="8" xfId="0" applyNumberFormat="1" applyFill="1" applyBorder="1"/>
    <xf numFmtId="49" fontId="4" fillId="0" borderId="7" xfId="0" applyNumberFormat="1" applyFont="1" applyBorder="1"/>
    <xf numFmtId="0" fontId="0" fillId="3" borderId="4" xfId="0" applyFill="1" applyBorder="1"/>
    <xf numFmtId="164" fontId="5" fillId="4" borderId="9" xfId="2" applyNumberFormat="1" applyFont="1" applyFill="1" applyBorder="1" applyAlignment="1"/>
    <xf numFmtId="164" fontId="10" fillId="4" borderId="9" xfId="2" applyNumberFormat="1" applyFont="1" applyFill="1" applyBorder="1" applyAlignment="1"/>
    <xf numFmtId="164" fontId="5" fillId="4" borderId="10" xfId="2" applyNumberFormat="1" applyFont="1" applyFill="1" applyBorder="1" applyAlignment="1"/>
    <xf numFmtId="164" fontId="2" fillId="3" borderId="11" xfId="2" applyNumberFormat="1" applyFont="1" applyFill="1" applyBorder="1" applyAlignment="1"/>
    <xf numFmtId="164" fontId="2" fillId="5" borderId="11" xfId="2" applyNumberFormat="1" applyFont="1" applyFill="1" applyBorder="1" applyAlignment="1"/>
    <xf numFmtId="0" fontId="0" fillId="5" borderId="11" xfId="0" applyFill="1" applyBorder="1"/>
    <xf numFmtId="164" fontId="0" fillId="2" borderId="12" xfId="2" applyNumberFormat="1" applyFont="1" applyFill="1" applyBorder="1" applyAlignment="1"/>
    <xf numFmtId="0" fontId="0" fillId="3" borderId="13" xfId="0" applyFill="1" applyBorder="1"/>
    <xf numFmtId="0" fontId="0" fillId="0" borderId="13" xfId="0" applyBorder="1"/>
    <xf numFmtId="0" fontId="0" fillId="2" borderId="13" xfId="0" applyFill="1" applyBorder="1"/>
    <xf numFmtId="0" fontId="0" fillId="2" borderId="14" xfId="0" applyFill="1" applyBorder="1"/>
    <xf numFmtId="0" fontId="6" fillId="0" borderId="0" xfId="0" applyFont="1" applyBorder="1"/>
    <xf numFmtId="0" fontId="4" fillId="0" borderId="15" xfId="0" applyNumberFormat="1" applyFont="1" applyBorder="1"/>
    <xf numFmtId="0" fontId="0" fillId="0" borderId="15" xfId="0" applyNumberFormat="1" applyBorder="1"/>
    <xf numFmtId="0" fontId="4" fillId="0" borderId="0" xfId="0" applyNumberFormat="1" applyFont="1" applyBorder="1" applyAlignment="1">
      <alignment horizontal="right" vertical="center"/>
    </xf>
    <xf numFmtId="44" fontId="5" fillId="6" borderId="2" xfId="2" applyFont="1" applyFill="1" applyBorder="1" applyAlignment="1"/>
    <xf numFmtId="164" fontId="5" fillId="6" borderId="9" xfId="2" applyNumberFormat="1" applyFont="1" applyFill="1" applyBorder="1" applyAlignment="1"/>
    <xf numFmtId="164" fontId="5" fillId="6" borderId="10" xfId="2" applyNumberFormat="1" applyFont="1" applyFill="1" applyBorder="1" applyAlignment="1"/>
    <xf numFmtId="164" fontId="2" fillId="7" borderId="11" xfId="2" applyNumberFormat="1" applyFont="1" applyFill="1" applyBorder="1" applyAlignment="1"/>
    <xf numFmtId="0" fontId="0" fillId="0" borderId="5" xfId="0" applyBorder="1"/>
    <xf numFmtId="49" fontId="5" fillId="8" borderId="16" xfId="0" applyNumberFormat="1" applyFont="1" applyFill="1" applyBorder="1"/>
    <xf numFmtId="164" fontId="5" fillId="8" borderId="16" xfId="0" applyNumberFormat="1" applyFont="1" applyFill="1" applyBorder="1"/>
    <xf numFmtId="164" fontId="5" fillId="8" borderId="17" xfId="0" applyNumberFormat="1" applyFont="1" applyFill="1" applyBorder="1"/>
    <xf numFmtId="0" fontId="0" fillId="8" borderId="18" xfId="0" applyNumberFormat="1" applyFill="1" applyBorder="1"/>
    <xf numFmtId="44" fontId="2" fillId="6" borderId="19" xfId="2" applyFont="1" applyFill="1" applyBorder="1" applyAlignment="1"/>
    <xf numFmtId="49" fontId="4" fillId="0" borderId="7" xfId="0" applyNumberFormat="1" applyFont="1" applyBorder="1" applyAlignment="1">
      <alignment wrapText="1"/>
    </xf>
    <xf numFmtId="49" fontId="0" fillId="0" borderId="6" xfId="0" applyNumberFormat="1" applyBorder="1"/>
    <xf numFmtId="164" fontId="2" fillId="9" borderId="1" xfId="2" applyNumberFormat="1" applyFont="1" applyFill="1" applyBorder="1" applyAlignment="1"/>
    <xf numFmtId="49" fontId="12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0" fillId="0" borderId="1" xfId="2" applyNumberFormat="1" applyFont="1" applyFill="1" applyBorder="1" applyAlignment="1"/>
    <xf numFmtId="164" fontId="2" fillId="9" borderId="12" xfId="2" applyNumberFormat="1" applyFont="1" applyFill="1" applyBorder="1" applyAlignment="1"/>
    <xf numFmtId="49" fontId="15" fillId="0" borderId="0" xfId="0" applyNumberFormat="1" applyFont="1" applyFill="1" applyBorder="1" applyAlignment="1">
      <alignment horizontal="right"/>
    </xf>
    <xf numFmtId="0" fontId="4" fillId="0" borderId="0" xfId="0" quotePrefix="1" applyFont="1" applyFill="1" applyBorder="1"/>
    <xf numFmtId="0" fontId="16" fillId="8" borderId="0" xfId="0" applyNumberFormat="1" applyFont="1" applyFill="1" applyBorder="1"/>
    <xf numFmtId="164" fontId="17" fillId="8" borderId="0" xfId="0" applyNumberFormat="1" applyFont="1" applyFill="1" applyBorder="1"/>
    <xf numFmtId="0" fontId="16" fillId="0" borderId="0" xfId="0" applyNumberFormat="1" applyFont="1" applyBorder="1"/>
    <xf numFmtId="0" fontId="16" fillId="0" borderId="0" xfId="0" applyFont="1" applyBorder="1"/>
    <xf numFmtId="49" fontId="10" fillId="8" borderId="0" xfId="0" applyNumberFormat="1" applyFont="1" applyFill="1" applyBorder="1"/>
    <xf numFmtId="165" fontId="17" fillId="8" borderId="0" xfId="1" applyNumberFormat="1" applyFont="1" applyFill="1" applyBorder="1" applyAlignment="1"/>
    <xf numFmtId="166" fontId="17" fillId="8" borderId="0" xfId="0" applyNumberFormat="1" applyFont="1" applyFill="1" applyBorder="1"/>
    <xf numFmtId="49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A5A5A5"/>
      <rgbColor rgb="00BDC0BF"/>
      <rgbColor rgb="00FF0000"/>
      <rgbColor rgb="00ED7D31"/>
      <rgbColor rgb="00DDDDDD"/>
      <rgbColor rgb="003F3F3F"/>
      <rgbColor rgb="00FFFF00"/>
      <rgbColor rgb="00C5DEB5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152400</xdr:colOff>
      <xdr:row>0</xdr:row>
      <xdr:rowOff>0</xdr:rowOff>
    </xdr:from>
    <xdr:to>
      <xdr:col>15</xdr:col>
      <xdr:colOff>304800</xdr:colOff>
      <xdr:row>1</xdr:row>
      <xdr:rowOff>95250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83877E4C-FDE7-E18A-790F-253BE93C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8950" y="0"/>
          <a:ext cx="1152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6"/>
  <sheetViews>
    <sheetView showGridLines="0" tabSelected="1" workbookViewId="0">
      <selection activeCell="H45" sqref="H45"/>
    </sheetView>
  </sheetViews>
  <sheetFormatPr defaultColWidth="16.28515625" defaultRowHeight="12.95" customHeight="1"/>
  <cols>
    <col min="1" max="1" width="1.7109375" style="6" customWidth="1"/>
    <col min="2" max="2" width="31.7109375" style="6" customWidth="1"/>
    <col min="3" max="3" width="16.140625" style="6" customWidth="1"/>
    <col min="4" max="15" width="15" style="6" customWidth="1"/>
    <col min="16" max="16" width="16" style="6" customWidth="1"/>
    <col min="17" max="255" width="16.42578125" style="6" customWidth="1"/>
    <col min="256" max="16384" width="16.28515625" style="9"/>
  </cols>
  <sheetData>
    <row r="1" spans="1:255" ht="45.6" customHeight="1">
      <c r="B1" s="43" t="s">
        <v>0</v>
      </c>
      <c r="C1" s="44"/>
      <c r="N1" s="45" t="s">
        <v>1</v>
      </c>
    </row>
    <row r="2" spans="1:255" s="8" customFormat="1" ht="17.100000000000001" customHeight="1">
      <c r="A2" s="72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4" customFormat="1" ht="27" customHeight="1">
      <c r="B3" s="24" t="s">
        <v>3</v>
      </c>
      <c r="C3" s="21"/>
    </row>
    <row r="4" spans="1:255" s="4" customFormat="1" ht="27" customHeight="1">
      <c r="B4" s="63" t="s">
        <v>4</v>
      </c>
      <c r="C4" s="61">
        <v>250</v>
      </c>
      <c r="D4" s="64" t="s">
        <v>5</v>
      </c>
    </row>
    <row r="5" spans="1:255" s="4" customFormat="1" ht="19.7" customHeight="1">
      <c r="A5" s="22"/>
      <c r="C5" s="60" t="s">
        <v>6</v>
      </c>
      <c r="D5" s="59" t="s">
        <v>7</v>
      </c>
      <c r="E5" s="59" t="s">
        <v>8</v>
      </c>
      <c r="F5" s="59" t="s">
        <v>9</v>
      </c>
      <c r="G5" s="59" t="s">
        <v>10</v>
      </c>
      <c r="H5" s="59" t="s">
        <v>11</v>
      </c>
      <c r="I5" s="59" t="s">
        <v>12</v>
      </c>
      <c r="J5" s="59" t="s">
        <v>13</v>
      </c>
      <c r="K5" s="59" t="s">
        <v>14</v>
      </c>
      <c r="L5" s="59" t="s">
        <v>15</v>
      </c>
      <c r="M5" s="59" t="s">
        <v>16</v>
      </c>
      <c r="N5" s="59" t="s">
        <v>17</v>
      </c>
      <c r="O5" s="59" t="s">
        <v>18</v>
      </c>
      <c r="P5" s="23" t="s">
        <v>19</v>
      </c>
    </row>
    <row r="6" spans="1:255" ht="5.45" customHeight="1" thickBot="1">
      <c r="A6" s="10"/>
      <c r="B6" s="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ht="19.7" customHeight="1">
      <c r="A7" s="15" t="s">
        <v>20</v>
      </c>
      <c r="B7" s="16"/>
      <c r="C7" s="31">
        <f>C8+C18</f>
        <v>1040</v>
      </c>
      <c r="D7" s="31">
        <f t="shared" ref="D7:P7" si="0">D8+D18</f>
        <v>30</v>
      </c>
      <c r="E7" s="31">
        <f t="shared" si="0"/>
        <v>50</v>
      </c>
      <c r="F7" s="31">
        <f t="shared" si="0"/>
        <v>30</v>
      </c>
      <c r="G7" s="31">
        <f t="shared" si="0"/>
        <v>70</v>
      </c>
      <c r="H7" s="31">
        <f t="shared" si="0"/>
        <v>10</v>
      </c>
      <c r="I7" s="31">
        <f t="shared" si="0"/>
        <v>70</v>
      </c>
      <c r="J7" s="31">
        <f t="shared" si="0"/>
        <v>510</v>
      </c>
      <c r="K7" s="31">
        <f t="shared" si="0"/>
        <v>50</v>
      </c>
      <c r="L7" s="31">
        <f t="shared" si="0"/>
        <v>30</v>
      </c>
      <c r="M7" s="31">
        <f t="shared" si="0"/>
        <v>30</v>
      </c>
      <c r="N7" s="32">
        <f t="shared" si="0"/>
        <v>50</v>
      </c>
      <c r="O7" s="31">
        <f t="shared" si="0"/>
        <v>110</v>
      </c>
      <c r="P7" s="33">
        <f t="shared" si="0"/>
        <v>1040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</row>
    <row r="8" spans="1:255" s="4" customFormat="1" ht="19.5" customHeight="1">
      <c r="A8" s="38"/>
      <c r="B8" s="25" t="s">
        <v>21</v>
      </c>
      <c r="C8" s="7">
        <f>SUM(C9:C16)</f>
        <v>920</v>
      </c>
      <c r="D8" s="7">
        <f t="shared" ref="D8:P8" si="1">SUM(D9:D16)</f>
        <v>20</v>
      </c>
      <c r="E8" s="7">
        <f t="shared" si="1"/>
        <v>40</v>
      </c>
      <c r="F8" s="7">
        <f t="shared" si="1"/>
        <v>20</v>
      </c>
      <c r="G8" s="7">
        <f t="shared" si="1"/>
        <v>60</v>
      </c>
      <c r="H8" s="7">
        <f t="shared" si="1"/>
        <v>0</v>
      </c>
      <c r="I8" s="7">
        <f t="shared" si="1"/>
        <v>60</v>
      </c>
      <c r="J8" s="7">
        <f t="shared" si="1"/>
        <v>500</v>
      </c>
      <c r="K8" s="7">
        <f t="shared" si="1"/>
        <v>40</v>
      </c>
      <c r="L8" s="7">
        <f t="shared" si="1"/>
        <v>20</v>
      </c>
      <c r="M8" s="7">
        <f t="shared" si="1"/>
        <v>20</v>
      </c>
      <c r="N8" s="7">
        <f t="shared" si="1"/>
        <v>40</v>
      </c>
      <c r="O8" s="7">
        <f t="shared" si="1"/>
        <v>100</v>
      </c>
      <c r="P8" s="34">
        <f t="shared" si="1"/>
        <v>920</v>
      </c>
    </row>
    <row r="9" spans="1:255" ht="19.5" customHeight="1">
      <c r="A9" s="39"/>
      <c r="B9" s="26" t="s">
        <v>22</v>
      </c>
      <c r="C9" s="20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35">
        <f>SUM(D9:O9)</f>
        <v>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</row>
    <row r="10" spans="1:255" ht="19.5" customHeight="1">
      <c r="A10" s="39"/>
      <c r="B10" s="26" t="s">
        <v>23</v>
      </c>
      <c r="C10" s="20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35">
        <f t="shared" ref="P10:P16" si="2">SUM(D10:O10)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 ht="19.5" customHeight="1">
      <c r="A11" s="39"/>
      <c r="B11" s="26" t="s">
        <v>24</v>
      </c>
      <c r="C11" s="20">
        <v>500</v>
      </c>
      <c r="D11" s="58"/>
      <c r="E11" s="58"/>
      <c r="F11" s="58"/>
      <c r="G11" s="58"/>
      <c r="H11" s="58"/>
      <c r="I11" s="58"/>
      <c r="J11" s="58">
        <v>500</v>
      </c>
      <c r="K11" s="58"/>
      <c r="L11" s="58"/>
      <c r="M11" s="58"/>
      <c r="N11" s="58"/>
      <c r="O11" s="58"/>
      <c r="P11" s="35">
        <f t="shared" si="2"/>
        <v>500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 ht="19.5" customHeight="1">
      <c r="A12" s="17"/>
      <c r="B12" s="12" t="s">
        <v>25</v>
      </c>
      <c r="C12" s="20">
        <v>180</v>
      </c>
      <c r="D12" s="58"/>
      <c r="E12" s="58">
        <v>20</v>
      </c>
      <c r="F12" s="58"/>
      <c r="G12" s="58">
        <v>20</v>
      </c>
      <c r="H12" s="58"/>
      <c r="I12" s="58">
        <v>20</v>
      </c>
      <c r="J12" s="58"/>
      <c r="K12" s="58"/>
      <c r="L12" s="58">
        <v>20</v>
      </c>
      <c r="M12" s="58"/>
      <c r="N12" s="58"/>
      <c r="O12" s="58">
        <v>100</v>
      </c>
      <c r="P12" s="35">
        <f t="shared" si="2"/>
        <v>180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 ht="19.5" customHeight="1">
      <c r="A13" s="40"/>
      <c r="B13" s="27" t="s">
        <v>26</v>
      </c>
      <c r="C13" s="20">
        <v>240</v>
      </c>
      <c r="D13" s="58">
        <v>20</v>
      </c>
      <c r="E13" s="58">
        <v>20</v>
      </c>
      <c r="F13" s="58">
        <v>20</v>
      </c>
      <c r="G13" s="58">
        <v>40</v>
      </c>
      <c r="H13" s="58"/>
      <c r="I13" s="58">
        <v>40</v>
      </c>
      <c r="J13" s="58"/>
      <c r="K13" s="58">
        <v>40</v>
      </c>
      <c r="L13" s="58"/>
      <c r="M13" s="58">
        <v>20</v>
      </c>
      <c r="N13" s="58">
        <v>40</v>
      </c>
      <c r="O13" s="58"/>
      <c r="P13" s="35">
        <f t="shared" si="2"/>
        <v>240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 ht="19.5" customHeight="1">
      <c r="A14" s="40"/>
      <c r="B14" s="27" t="s">
        <v>27</v>
      </c>
      <c r="C14" s="20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35">
        <f t="shared" si="2"/>
        <v>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 ht="19.5" customHeight="1">
      <c r="A15" s="41"/>
      <c r="B15" s="28" t="s">
        <v>28</v>
      </c>
      <c r="C15" s="20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35">
        <f t="shared" si="2"/>
        <v>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 ht="19.5" customHeight="1">
      <c r="A16" s="39"/>
      <c r="B16" s="29" t="s">
        <v>29</v>
      </c>
      <c r="C16" s="20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35">
        <f t="shared" si="2"/>
        <v>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 ht="3.75" customHeight="1">
      <c r="A17" s="17"/>
      <c r="B17" s="1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 s="4" customFormat="1" ht="19.5" customHeight="1">
      <c r="A18" s="30"/>
      <c r="B18" s="11" t="s">
        <v>30</v>
      </c>
      <c r="C18" s="7">
        <f>SUM(C19:C25)</f>
        <v>120</v>
      </c>
      <c r="D18" s="7">
        <f t="shared" ref="D18:P18" si="3">SUM(D19:D25)</f>
        <v>10</v>
      </c>
      <c r="E18" s="7">
        <f t="shared" si="3"/>
        <v>10</v>
      </c>
      <c r="F18" s="7">
        <f t="shared" si="3"/>
        <v>10</v>
      </c>
      <c r="G18" s="7">
        <f t="shared" si="3"/>
        <v>10</v>
      </c>
      <c r="H18" s="7">
        <f t="shared" si="3"/>
        <v>10</v>
      </c>
      <c r="I18" s="7">
        <f t="shared" si="3"/>
        <v>10</v>
      </c>
      <c r="J18" s="7">
        <f t="shared" si="3"/>
        <v>10</v>
      </c>
      <c r="K18" s="7">
        <f t="shared" si="3"/>
        <v>10</v>
      </c>
      <c r="L18" s="7">
        <f t="shared" si="3"/>
        <v>10</v>
      </c>
      <c r="M18" s="7">
        <f t="shared" si="3"/>
        <v>10</v>
      </c>
      <c r="N18" s="7">
        <f t="shared" si="3"/>
        <v>10</v>
      </c>
      <c r="O18" s="7">
        <f t="shared" si="3"/>
        <v>10</v>
      </c>
      <c r="P18" s="34">
        <f t="shared" si="3"/>
        <v>120</v>
      </c>
    </row>
    <row r="19" spans="1:255" ht="19.5" customHeight="1">
      <c r="A19" s="39"/>
      <c r="B19" s="26" t="s">
        <v>31</v>
      </c>
      <c r="C19" s="20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35">
        <f>SUM(D19:O19)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 ht="19.5" customHeight="1">
      <c r="A20" s="17"/>
      <c r="B20" s="12" t="s">
        <v>32</v>
      </c>
      <c r="C20" s="20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35">
        <f t="shared" ref="P20:P25" si="4">SUM(D20:O20)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 ht="19.5" customHeight="1">
      <c r="A21" s="39"/>
      <c r="B21" s="26" t="s">
        <v>33</v>
      </c>
      <c r="C21" s="2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35">
        <f t="shared" si="4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 ht="19.5" customHeight="1">
      <c r="A22" s="17"/>
      <c r="B22" s="13" t="s">
        <v>34</v>
      </c>
      <c r="C22" s="20">
        <v>120</v>
      </c>
      <c r="D22" s="58">
        <v>10</v>
      </c>
      <c r="E22" s="58">
        <v>10</v>
      </c>
      <c r="F22" s="58">
        <v>10</v>
      </c>
      <c r="G22" s="58">
        <v>10</v>
      </c>
      <c r="H22" s="58">
        <v>10</v>
      </c>
      <c r="I22" s="58">
        <v>10</v>
      </c>
      <c r="J22" s="58">
        <v>10</v>
      </c>
      <c r="K22" s="58">
        <v>10</v>
      </c>
      <c r="L22" s="58">
        <v>10</v>
      </c>
      <c r="M22" s="58">
        <v>10</v>
      </c>
      <c r="N22" s="58">
        <v>10</v>
      </c>
      <c r="O22" s="58">
        <v>10</v>
      </c>
      <c r="P22" s="35">
        <f t="shared" si="4"/>
        <v>120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 ht="19.5" customHeight="1">
      <c r="A23" s="39"/>
      <c r="B23" s="29" t="s">
        <v>35</v>
      </c>
      <c r="C23" s="20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35">
        <f t="shared" si="4"/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 ht="19.5" customHeight="1">
      <c r="A24" s="39"/>
      <c r="B24" s="26" t="s">
        <v>36</v>
      </c>
      <c r="C24" s="20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35">
        <f t="shared" si="4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ht="19.5" customHeight="1" thickBot="1">
      <c r="A25" s="18"/>
      <c r="B25" s="19" t="s">
        <v>37</v>
      </c>
      <c r="C25" s="37">
        <v>0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35">
        <f t="shared" si="4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 ht="11.85" customHeight="1" thickBot="1">
      <c r="A26" s="1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 ht="19.5" customHeight="1">
      <c r="A27" s="46" t="s">
        <v>38</v>
      </c>
      <c r="B27" s="55"/>
      <c r="C27" s="47">
        <f t="shared" ref="C27:P27" si="5">SUM(C28:C39)</f>
        <v>1120</v>
      </c>
      <c r="D27" s="47">
        <f t="shared" si="5"/>
        <v>30.833333333333332</v>
      </c>
      <c r="E27" s="47">
        <f t="shared" si="5"/>
        <v>280.83333333333331</v>
      </c>
      <c r="F27" s="47">
        <f t="shared" si="5"/>
        <v>30.833333333333332</v>
      </c>
      <c r="G27" s="47">
        <f t="shared" si="5"/>
        <v>30.833333333333332</v>
      </c>
      <c r="H27" s="47">
        <f t="shared" si="5"/>
        <v>280.83333333333331</v>
      </c>
      <c r="I27" s="47">
        <f t="shared" si="5"/>
        <v>30.833333333333332</v>
      </c>
      <c r="J27" s="47">
        <f t="shared" si="5"/>
        <v>30.833333333333332</v>
      </c>
      <c r="K27" s="47">
        <f t="shared" si="5"/>
        <v>30.833333333333332</v>
      </c>
      <c r="L27" s="47">
        <f t="shared" si="5"/>
        <v>30.833333333333332</v>
      </c>
      <c r="M27" s="47">
        <f t="shared" si="5"/>
        <v>280.83333333333331</v>
      </c>
      <c r="N27" s="47">
        <f t="shared" si="5"/>
        <v>30.833333333333332</v>
      </c>
      <c r="O27" s="47">
        <f t="shared" si="5"/>
        <v>30.833333333333332</v>
      </c>
      <c r="P27" s="48">
        <f t="shared" si="5"/>
        <v>1120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 ht="19.5" customHeight="1">
      <c r="A28" s="39"/>
      <c r="B28" s="26" t="s">
        <v>39</v>
      </c>
      <c r="C28" s="20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49">
        <f>SUM(D28:O28)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 ht="19.5" customHeight="1">
      <c r="A29" s="39"/>
      <c r="B29" s="26" t="s">
        <v>40</v>
      </c>
      <c r="C29" s="20">
        <v>250</v>
      </c>
      <c r="D29" s="58">
        <f>$C$29/12</f>
        <v>20.833333333333332</v>
      </c>
      <c r="E29" s="58">
        <f t="shared" ref="E29:O29" si="6">$C$29/12</f>
        <v>20.833333333333332</v>
      </c>
      <c r="F29" s="58">
        <f t="shared" si="6"/>
        <v>20.833333333333332</v>
      </c>
      <c r="G29" s="58">
        <f t="shared" si="6"/>
        <v>20.833333333333332</v>
      </c>
      <c r="H29" s="58">
        <f t="shared" si="6"/>
        <v>20.833333333333332</v>
      </c>
      <c r="I29" s="58">
        <f t="shared" si="6"/>
        <v>20.833333333333332</v>
      </c>
      <c r="J29" s="58">
        <f t="shared" si="6"/>
        <v>20.833333333333332</v>
      </c>
      <c r="K29" s="58">
        <f t="shared" si="6"/>
        <v>20.833333333333332</v>
      </c>
      <c r="L29" s="58">
        <f t="shared" si="6"/>
        <v>20.833333333333332</v>
      </c>
      <c r="M29" s="58">
        <f t="shared" si="6"/>
        <v>20.833333333333332</v>
      </c>
      <c r="N29" s="58">
        <f t="shared" si="6"/>
        <v>20.833333333333332</v>
      </c>
      <c r="O29" s="58">
        <f t="shared" si="6"/>
        <v>20.833333333333332</v>
      </c>
      <c r="P29" s="49">
        <f t="shared" ref="P29:P39" si="7">SUM(D29:O29)</f>
        <v>250.00000000000003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 ht="19.5" customHeight="1">
      <c r="A30" s="39"/>
      <c r="B30" s="26" t="s">
        <v>41</v>
      </c>
      <c r="C30" s="20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49">
        <f t="shared" si="7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 ht="19.5" customHeight="1">
      <c r="A31" s="39"/>
      <c r="B31" s="26" t="s">
        <v>42</v>
      </c>
      <c r="C31" s="2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49">
        <f t="shared" si="7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 ht="19.5" customHeight="1">
      <c r="A32" s="39"/>
      <c r="B32" s="29" t="s">
        <v>43</v>
      </c>
      <c r="C32" s="20">
        <v>750</v>
      </c>
      <c r="D32" s="58"/>
      <c r="E32" s="58">
        <v>250</v>
      </c>
      <c r="F32" s="58"/>
      <c r="G32" s="58"/>
      <c r="H32" s="58">
        <v>250</v>
      </c>
      <c r="I32" s="58"/>
      <c r="J32" s="58"/>
      <c r="K32" s="58"/>
      <c r="L32" s="58"/>
      <c r="M32" s="58">
        <v>250</v>
      </c>
      <c r="N32" s="58"/>
      <c r="O32" s="58"/>
      <c r="P32" s="49">
        <f t="shared" si="7"/>
        <v>750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 ht="19.5" customHeight="1">
      <c r="A33" s="39"/>
      <c r="B33" s="29" t="s">
        <v>44</v>
      </c>
      <c r="C33" s="20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49">
        <f t="shared" si="7"/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19.5" customHeight="1">
      <c r="A34" s="39"/>
      <c r="B34" s="29" t="s">
        <v>45</v>
      </c>
      <c r="C34" s="20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49">
        <f t="shared" si="7"/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19.5" customHeight="1">
      <c r="A35" s="39"/>
      <c r="B35" s="29" t="s">
        <v>46</v>
      </c>
      <c r="C35" s="20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49">
        <f t="shared" si="7"/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19.5" customHeight="1">
      <c r="A36" s="39"/>
      <c r="B36" s="26" t="s">
        <v>47</v>
      </c>
      <c r="C36" s="20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49">
        <f t="shared" si="7"/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19.5" customHeight="1">
      <c r="A37" s="39"/>
      <c r="B37" s="26" t="s">
        <v>48</v>
      </c>
      <c r="C37" s="20">
        <v>120</v>
      </c>
      <c r="D37" s="58">
        <v>10</v>
      </c>
      <c r="E37" s="58">
        <v>10</v>
      </c>
      <c r="F37" s="58">
        <v>10</v>
      </c>
      <c r="G37" s="58">
        <v>10</v>
      </c>
      <c r="H37" s="58">
        <v>10</v>
      </c>
      <c r="I37" s="58">
        <v>10</v>
      </c>
      <c r="J37" s="58">
        <v>10</v>
      </c>
      <c r="K37" s="58">
        <v>10</v>
      </c>
      <c r="L37" s="58">
        <v>10</v>
      </c>
      <c r="M37" s="58">
        <v>10</v>
      </c>
      <c r="N37" s="58">
        <v>10</v>
      </c>
      <c r="O37" s="58">
        <v>10</v>
      </c>
      <c r="P37" s="49">
        <f t="shared" si="7"/>
        <v>120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26.85" customHeight="1">
      <c r="A38" s="39"/>
      <c r="B38" s="56" t="s">
        <v>49</v>
      </c>
      <c r="C38" s="20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49">
        <f t="shared" si="7"/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19.5" customHeight="1" thickBot="1">
      <c r="A39" s="50"/>
      <c r="B39" s="57" t="s">
        <v>50</v>
      </c>
      <c r="C39" s="20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49">
        <f t="shared" si="7"/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11.1" customHeight="1" thickBot="1"/>
    <row r="41" spans="1:255" ht="24" customHeight="1" thickBot="1">
      <c r="A41" s="54"/>
      <c r="B41" s="51" t="s">
        <v>51</v>
      </c>
      <c r="C41" s="52">
        <f t="shared" ref="C41:P41" si="8">C7-C27</f>
        <v>-80</v>
      </c>
      <c r="D41" s="52">
        <f t="shared" si="8"/>
        <v>-0.83333333333333215</v>
      </c>
      <c r="E41" s="52">
        <f t="shared" si="8"/>
        <v>-230.83333333333331</v>
      </c>
      <c r="F41" s="52">
        <f t="shared" si="8"/>
        <v>-0.83333333333333215</v>
      </c>
      <c r="G41" s="52">
        <f t="shared" si="8"/>
        <v>39.166666666666671</v>
      </c>
      <c r="H41" s="52">
        <f t="shared" si="8"/>
        <v>-270.83333333333331</v>
      </c>
      <c r="I41" s="52">
        <f t="shared" si="8"/>
        <v>39.166666666666671</v>
      </c>
      <c r="J41" s="52">
        <f t="shared" si="8"/>
        <v>479.16666666666669</v>
      </c>
      <c r="K41" s="52">
        <f t="shared" si="8"/>
        <v>19.166666666666668</v>
      </c>
      <c r="L41" s="52">
        <f t="shared" si="8"/>
        <v>-0.83333333333333215</v>
      </c>
      <c r="M41" s="52">
        <f t="shared" si="8"/>
        <v>-250.83333333333331</v>
      </c>
      <c r="N41" s="52">
        <f t="shared" si="8"/>
        <v>19.166666666666668</v>
      </c>
      <c r="O41" s="52">
        <f t="shared" si="8"/>
        <v>79.166666666666671</v>
      </c>
      <c r="P41" s="53">
        <f t="shared" si="8"/>
        <v>-80</v>
      </c>
    </row>
    <row r="42" spans="1:255" s="68" customFormat="1" ht="24" customHeight="1">
      <c r="A42" s="65"/>
      <c r="B42" s="69" t="s">
        <v>52</v>
      </c>
      <c r="C42" s="66">
        <f>C4+C7-C27</f>
        <v>170</v>
      </c>
      <c r="D42" s="66">
        <f>C4+D7-D27</f>
        <v>249.16666666666666</v>
      </c>
      <c r="E42" s="66">
        <f>D42+E7-E27</f>
        <v>18.333333333333314</v>
      </c>
      <c r="F42" s="66">
        <f t="shared" ref="F42:O42" si="9">E42+F7-F27</f>
        <v>17.499999999999982</v>
      </c>
      <c r="G42" s="66">
        <f t="shared" si="9"/>
        <v>56.666666666666657</v>
      </c>
      <c r="H42" s="66">
        <f t="shared" si="9"/>
        <v>-214.16666666666666</v>
      </c>
      <c r="I42" s="66">
        <f t="shared" si="9"/>
        <v>-175</v>
      </c>
      <c r="J42" s="66">
        <f t="shared" si="9"/>
        <v>304.16666666666669</v>
      </c>
      <c r="K42" s="66">
        <f t="shared" si="9"/>
        <v>323.33333333333337</v>
      </c>
      <c r="L42" s="66">
        <f t="shared" si="9"/>
        <v>322.50000000000006</v>
      </c>
      <c r="M42" s="66">
        <f t="shared" si="9"/>
        <v>71.666666666666742</v>
      </c>
      <c r="N42" s="66">
        <f t="shared" si="9"/>
        <v>90.833333333333414</v>
      </c>
      <c r="O42" s="66">
        <f t="shared" si="9"/>
        <v>170.00000000000009</v>
      </c>
      <c r="P42" s="66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67"/>
      <c r="EO42" s="67"/>
      <c r="EP42" s="67"/>
      <c r="EQ42" s="67"/>
      <c r="ER42" s="67"/>
      <c r="ES42" s="67"/>
      <c r="ET42" s="67"/>
      <c r="EU42" s="67"/>
      <c r="EV42" s="67"/>
      <c r="EW42" s="67"/>
      <c r="EX42" s="67"/>
      <c r="EY42" s="67"/>
      <c r="EZ42" s="67"/>
      <c r="FA42" s="67"/>
      <c r="FB42" s="67"/>
      <c r="FC42" s="67"/>
      <c r="FD42" s="67"/>
      <c r="FE42" s="67"/>
      <c r="FF42" s="67"/>
      <c r="FG42" s="67"/>
      <c r="FH42" s="67"/>
      <c r="FI42" s="67"/>
      <c r="FJ42" s="67"/>
      <c r="FK42" s="67"/>
      <c r="FL42" s="67"/>
      <c r="FM42" s="67"/>
      <c r="FN42" s="67"/>
      <c r="FO42" s="67"/>
      <c r="FP42" s="67"/>
      <c r="FQ42" s="67"/>
      <c r="FR42" s="67"/>
      <c r="FS42" s="67"/>
      <c r="FT42" s="67"/>
      <c r="FU42" s="67"/>
      <c r="FV42" s="67"/>
      <c r="FW42" s="67"/>
      <c r="FX42" s="67"/>
      <c r="FY42" s="67"/>
      <c r="FZ42" s="67"/>
      <c r="GA42" s="67"/>
      <c r="GB42" s="67"/>
      <c r="GC42" s="67"/>
      <c r="GD42" s="67"/>
      <c r="GE42" s="67"/>
      <c r="GF42" s="67"/>
      <c r="GG42" s="67"/>
      <c r="GH42" s="67"/>
      <c r="GI42" s="67"/>
      <c r="GJ42" s="67"/>
      <c r="GK42" s="67"/>
      <c r="GL42" s="67"/>
      <c r="GM42" s="67"/>
      <c r="GN42" s="67"/>
      <c r="GO42" s="67"/>
      <c r="GP42" s="67"/>
      <c r="GQ42" s="67"/>
      <c r="GR42" s="67"/>
      <c r="GS42" s="67"/>
      <c r="GT42" s="67"/>
      <c r="GU42" s="67"/>
      <c r="GV42" s="67"/>
      <c r="GW42" s="67"/>
      <c r="GX42" s="67"/>
      <c r="GY42" s="67"/>
      <c r="GZ42" s="67"/>
      <c r="HA42" s="67"/>
      <c r="HB42" s="67"/>
      <c r="HC42" s="67"/>
      <c r="HD42" s="67"/>
      <c r="HE42" s="67"/>
      <c r="HF42" s="67"/>
      <c r="HG42" s="67"/>
      <c r="HH42" s="67"/>
      <c r="HI42" s="67"/>
      <c r="HJ42" s="67"/>
      <c r="HK42" s="67"/>
      <c r="HL42" s="67"/>
      <c r="HM42" s="67"/>
      <c r="HN42" s="67"/>
      <c r="HO42" s="67"/>
      <c r="HP42" s="67"/>
      <c r="HQ42" s="67"/>
      <c r="HR42" s="67"/>
      <c r="HS42" s="67"/>
      <c r="HT42" s="67"/>
      <c r="HU42" s="67"/>
      <c r="HV42" s="67"/>
      <c r="HW42" s="67"/>
      <c r="HX42" s="67"/>
      <c r="HY42" s="67"/>
      <c r="HZ42" s="67"/>
      <c r="IA42" s="67"/>
      <c r="IB42" s="67"/>
      <c r="IC42" s="67"/>
      <c r="ID42" s="67"/>
      <c r="IE42" s="67"/>
      <c r="IF42" s="67"/>
      <c r="IG42" s="67"/>
      <c r="IH42" s="67"/>
      <c r="II42" s="67"/>
      <c r="IJ42" s="67"/>
      <c r="IK42" s="67"/>
      <c r="IL42" s="67"/>
      <c r="IM42" s="67"/>
      <c r="IN42" s="67"/>
      <c r="IO42" s="67"/>
      <c r="IP42" s="67"/>
      <c r="IQ42" s="67"/>
      <c r="IR42" s="67"/>
      <c r="IS42" s="67"/>
      <c r="IT42" s="67"/>
      <c r="IU42" s="67"/>
    </row>
    <row r="43" spans="1:255" s="68" customFormat="1" ht="24" customHeight="1">
      <c r="A43" s="65"/>
      <c r="B43" s="69" t="s">
        <v>53</v>
      </c>
      <c r="C43" s="70">
        <f>C42/(C27/12)</f>
        <v>1.8214285714285716</v>
      </c>
      <c r="D43" s="70">
        <f>D42/D27</f>
        <v>8.0810810810810807</v>
      </c>
      <c r="E43" s="71">
        <f>E42/((D27+E27)/2)</f>
        <v>0.1176470588235293</v>
      </c>
      <c r="F43" s="71">
        <f>F42/((D27+E27+F27)/3)</f>
        <v>0.15328467153284658</v>
      </c>
      <c r="G43" s="71">
        <f>G42/((D27+E27+F27+G27)/4)</f>
        <v>0.60714285714285721</v>
      </c>
      <c r="H43" s="71">
        <f>H42/((D27+E27+F27+G27+H27)/5)</f>
        <v>-1.6369426751592357</v>
      </c>
      <c r="I43" s="71">
        <f>I42/((D27+E27+F27+G27+H27+I27)/6)</f>
        <v>-1.5328467153284675</v>
      </c>
      <c r="J43" s="71">
        <f>J42/((D27+E27+F27+G27+H27+I27+J27)/7)</f>
        <v>2.9743888242142034</v>
      </c>
      <c r="K43" s="71">
        <f>K42/((D27+E27+F27+G27+H27+I27+J27+K27)/8)</f>
        <v>3.4642857142857149</v>
      </c>
      <c r="L43" s="71">
        <f>L42/((D27+E27+F27+G27+H27+I27+J27+K27+L27)/9)</f>
        <v>3.7331189710610939</v>
      </c>
      <c r="M43" s="71">
        <f>M42/((D27+E27+F27+G27+H27+I27+J27+K27+L27+M27)/10)</f>
        <v>0.67716535433070946</v>
      </c>
      <c r="N43" s="71">
        <f>N42/((D27+E27+F27+G27+H27+I27+J27+K27+L27+M27+N27)/11)</f>
        <v>0.91736801836266357</v>
      </c>
      <c r="O43" s="71">
        <f>O42/((D27+E27+F27+G27+H27+I27+J27+K27+L27+M27+N27+O27)/12)</f>
        <v>1.8214285714285727</v>
      </c>
      <c r="P43" s="66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67"/>
      <c r="EO43" s="67"/>
      <c r="EP43" s="67"/>
      <c r="EQ43" s="67"/>
      <c r="ER43" s="67"/>
      <c r="ES43" s="67"/>
      <c r="ET43" s="67"/>
      <c r="EU43" s="67"/>
      <c r="EV43" s="67"/>
      <c r="EW43" s="67"/>
      <c r="EX43" s="67"/>
      <c r="EY43" s="67"/>
      <c r="EZ43" s="67"/>
      <c r="FA43" s="67"/>
      <c r="FB43" s="67"/>
      <c r="FC43" s="67"/>
      <c r="FD43" s="67"/>
      <c r="FE43" s="67"/>
      <c r="FF43" s="67"/>
      <c r="FG43" s="67"/>
      <c r="FH43" s="67"/>
      <c r="FI43" s="67"/>
      <c r="FJ43" s="67"/>
      <c r="FK43" s="67"/>
      <c r="FL43" s="67"/>
      <c r="FM43" s="67"/>
      <c r="FN43" s="67"/>
      <c r="FO43" s="67"/>
      <c r="FP43" s="67"/>
      <c r="FQ43" s="67"/>
      <c r="FR43" s="67"/>
      <c r="FS43" s="67"/>
      <c r="FT43" s="67"/>
      <c r="FU43" s="67"/>
      <c r="FV43" s="67"/>
      <c r="FW43" s="67"/>
      <c r="FX43" s="67"/>
      <c r="FY43" s="67"/>
      <c r="FZ43" s="67"/>
      <c r="GA43" s="67"/>
      <c r="GB43" s="67"/>
      <c r="GC43" s="67"/>
      <c r="GD43" s="67"/>
      <c r="GE43" s="67"/>
      <c r="GF43" s="67"/>
      <c r="GG43" s="67"/>
      <c r="GH43" s="67"/>
      <c r="GI43" s="67"/>
      <c r="GJ43" s="67"/>
      <c r="GK43" s="67"/>
      <c r="GL43" s="67"/>
      <c r="GM43" s="67"/>
      <c r="GN43" s="67"/>
      <c r="GO43" s="67"/>
      <c r="GP43" s="67"/>
      <c r="GQ43" s="67"/>
      <c r="GR43" s="67"/>
      <c r="GS43" s="67"/>
      <c r="GT43" s="67"/>
      <c r="GU43" s="67"/>
      <c r="GV43" s="67"/>
      <c r="GW43" s="67"/>
      <c r="GX43" s="67"/>
      <c r="GY43" s="67"/>
      <c r="GZ43" s="67"/>
      <c r="HA43" s="67"/>
      <c r="HB43" s="67"/>
      <c r="HC43" s="67"/>
      <c r="HD43" s="67"/>
      <c r="HE43" s="67"/>
      <c r="HF43" s="67"/>
      <c r="HG43" s="67"/>
      <c r="HH43" s="67"/>
      <c r="HI43" s="67"/>
      <c r="HJ43" s="67"/>
      <c r="HK43" s="67"/>
      <c r="HL43" s="67"/>
      <c r="HM43" s="67"/>
      <c r="HN43" s="67"/>
      <c r="HO43" s="67"/>
      <c r="HP43" s="67"/>
      <c r="HQ43" s="67"/>
      <c r="HR43" s="67"/>
      <c r="HS43" s="67"/>
      <c r="HT43" s="67"/>
      <c r="HU43" s="67"/>
      <c r="HV43" s="67"/>
      <c r="HW43" s="67"/>
      <c r="HX43" s="67"/>
      <c r="HY43" s="67"/>
      <c r="HZ43" s="67"/>
      <c r="IA43" s="67"/>
      <c r="IB43" s="67"/>
      <c r="IC43" s="67"/>
      <c r="ID43" s="67"/>
      <c r="IE43" s="67"/>
      <c r="IF43" s="67"/>
      <c r="IG43" s="67"/>
      <c r="IH43" s="67"/>
      <c r="II43" s="67"/>
      <c r="IJ43" s="67"/>
      <c r="IK43" s="67"/>
      <c r="IL43" s="67"/>
      <c r="IM43" s="67"/>
      <c r="IN43" s="67"/>
      <c r="IO43" s="67"/>
      <c r="IP43" s="67"/>
      <c r="IQ43" s="67"/>
      <c r="IR43" s="67"/>
      <c r="IS43" s="67"/>
      <c r="IT43" s="67"/>
      <c r="IU43" s="67"/>
    </row>
    <row r="44" spans="1:255" ht="12.95" customHeight="1">
      <c r="B44" s="14" t="s">
        <v>54</v>
      </c>
    </row>
    <row r="46" spans="1:255" ht="18.2" customHeight="1">
      <c r="B46" s="42" t="s">
        <v>55</v>
      </c>
    </row>
  </sheetData>
  <mergeCells count="1">
    <mergeCell ref="A2:O2"/>
  </mergeCells>
  <phoneticPr fontId="14" type="noConversion"/>
  <pageMargins left="0.5" right="0.5" top="0.5" bottom="0.75" header="0.25" footer="0.25"/>
  <pageSetup scale="10" orientation="landscape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D366BBC05BA34FBF9D7A61BA5077DC" ma:contentTypeVersion="12" ma:contentTypeDescription="Create a new document." ma:contentTypeScope="" ma:versionID="c063eb8d45a4fb69deda7b609d686e24">
  <xsd:schema xmlns:xsd="http://www.w3.org/2001/XMLSchema" xmlns:xs="http://www.w3.org/2001/XMLSchema" xmlns:p="http://schemas.microsoft.com/office/2006/metadata/properties" xmlns:ns2="3d5c8161-e557-4e5f-9c82-05045ca7c1c0" xmlns:ns3="58d0c29b-5cbe-4e86-bc50-a5f77dbd6cdc" targetNamespace="http://schemas.microsoft.com/office/2006/metadata/properties" ma:root="true" ma:fieldsID="bd5d79e77dd5bf91ea4921e654c1c4b0" ns2:_="" ns3:_="">
    <xsd:import namespace="3d5c8161-e557-4e5f-9c82-05045ca7c1c0"/>
    <xsd:import namespace="58d0c29b-5cbe-4e86-bc50-a5f77dbd6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c8161-e557-4e5f-9c82-05045ca7c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0c29b-5cbe-4e86-bc50-a5f77dbd6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B71898-48BE-40F3-A94E-8E2F27555502}"/>
</file>

<file path=customXml/itemProps2.xml><?xml version="1.0" encoding="utf-8"?>
<ds:datastoreItem xmlns:ds="http://schemas.openxmlformats.org/officeDocument/2006/customXml" ds:itemID="{B9EFE158-5D92-4F9B-B7DA-B4C1BC69C1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Sheila Bravo</dc:creator>
  <cp:keywords/>
  <dc:description/>
  <cp:lastModifiedBy>X</cp:lastModifiedBy>
  <cp:revision/>
  <dcterms:created xsi:type="dcterms:W3CDTF">2020-03-25T01:07:29Z</dcterms:created>
  <dcterms:modified xsi:type="dcterms:W3CDTF">2023-07-21T12:59:30Z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0x010100A1D366BBC05BA34FBF9D7A61BA5077DC</vt:lpwstr>
  </property>
</Properties>
</file>